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1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<sst xmlns="http://schemas.openxmlformats.org/spreadsheetml/2006/main" count="186" uniqueCount="133">
  <si>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</si>
  <si>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</si>
  <si>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</si>
  <si>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</si>
  <si>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</si>
  <si>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</si>
  <si>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</si>
  <si>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</si>
  <si>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</si>
  <si>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</si>
  <si>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</si>
  <si>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</si>
  <si>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</si>
  <si>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</si>
  <si>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</si>
  <si>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</si>
  <si>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</si>
  <si>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</si>
  <si>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</si>
  <si>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</si>
  <si>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31.12.2005</t>
  </si>
  <si>
    <t>RM '000</t>
  </si>
  <si>
    <t>Unaudited</t>
  </si>
  <si>
    <t>NON-CURRENT LIABILITIES</t>
  </si>
  <si>
    <t>Deferred tax assets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</si>
  <si>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</si>
  <si>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</si>
  <si>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</si>
  <si>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</si>
  <si>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</si>
  <si>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</si>
  <si>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</si>
  <si>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</si>
  <si>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</si>
  <si>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</si>
  <si>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</si>
  <si>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</si>
  <si>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</si>
  <si>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</si>
  <si>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</si>
  <si>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</si>
  <si>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</si>
  <si>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</si>
  <si>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</si>
  <si>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</si>
  <si>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</si>
  <si>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</si>
  <si>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</si>
  <si>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As at 1 January 2005</t>
  </si>
  <si>
    <t>Net profit for the period</t>
  </si>
  <si>
    <t xml:space="preserve">- 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</si>
  <si>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</si>
  <si>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</si>
  <si>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</si>
  <si>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</si>
  <si>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</si>
  <si>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</si>
  <si>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</si>
  <si>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</si>
  <si>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</si>
  <si>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</si>
  <si>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</si>
  <si>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</si>
  <si>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</si>
  <si>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</si>
  <si>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</si>
  <si>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</si>
  <si>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</si>
  <si>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</si>
  <si>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</si>
  <si>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</si>
  <si>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</si>
  <si>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</si>
  <si>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Statements for the year ended 31 December 2005 and the accompanying explanatory notes attached to the interim</t>
  </si>
  <si>
    <t>financial statements</t>
  </si>
  <si>
    <t>-</t>
  </si>
  <si>
    <t>As at 1 January 2006</t>
  </si>
  <si>
    <t>Effects of adopting FRS 3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</si>
  <si>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</si>
  <si>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</si>
  <si>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t>ended 31 December 2005 and the accompanying explanatory notes attached to the interim financial statements.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</si>
  <si>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</si>
  <si>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</si>
  <si>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CONDENSED CONSOLIDATED BALANCE SHEET</t>
  </si>
  <si>
    <t>CONDENSED CONSOLIDATED INCOME STATEMENT</t>
  </si>
  <si>
    <t>Income tax expense</t>
  </si>
  <si>
    <t>Page 2</t>
  </si>
  <si>
    <t>CONDENSED CONSOLIDATED STATEMENT OF CHANGES IN EQUITY</t>
  </si>
  <si>
    <t>Page 4</t>
  </si>
  <si>
    <t>Page 3</t>
  </si>
  <si>
    <t>CONDENSED CONSOLIDATED CASH FLOW STATEMENT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</si>
  <si>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</si>
  <si>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</si>
  <si>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</si>
  <si>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</si>
  <si>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</si>
  <si>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</si>
  <si>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</si>
  <si>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</si>
  <si>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</si>
  <si>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</si>
  <si>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</si>
  <si>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</si>
  <si>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</si>
  <si>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</si>
  <si>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</si>
  <si>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</si>
  <si>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</si>
  <si>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</si>
  <si>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</si>
  <si>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</si>
  <si>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</si>
  <si>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</si>
  <si>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</si>
  <si>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Drawdown of term loan</t>
  </si>
  <si>
    <t>Fixed deposits with licensed bank</t>
  </si>
  <si>
    <t>Bank overdrafts</t>
  </si>
  <si>
    <t>Quarterly Report on Consolidated Results for the Six-Month period ended 30 June 2006</t>
  </si>
  <si>
    <t>Unaudited 6 months ended 30 June 2006</t>
  </si>
  <si>
    <t>As at 30 June 2005</t>
  </si>
  <si>
    <t>As at 30 June 2006</t>
  </si>
  <si>
    <t>30.06.2006</t>
  </si>
  <si>
    <t>30.06.2005</t>
  </si>
  <si>
    <t>Quarterly Report on Consolidated Results for the Six-Month ended 30 June 2006</t>
  </si>
  <si>
    <t>6 Months</t>
  </si>
  <si>
    <t>Net cash from financing activities</t>
  </si>
  <si>
    <t>Net cash from operating activities</t>
  </si>
  <si>
    <t>Prior year adjustment</t>
  </si>
  <si>
    <t xml:space="preserve"> - Overstatement of purchases</t>
  </si>
  <si>
    <t xml:space="preserve">    in previous year</t>
  </si>
  <si>
    <t>Net proceeds from/(repayment of) other short term borrowings</t>
  </si>
  <si>
    <t>Unaudited 6 months ended 30 June 2005</t>
  </si>
  <si>
    <t>Profit for the period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</si>
</sst>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2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3" xfId="15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0" applyNumberFormat="1" applyAlignment="1" quotePrefix="1">
      <alignment/>
    </xf>
    <xf numFmtId="37" fontId="2" fillId="0" borderId="1" xfId="15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2" fillId="0" borderId="3" xfId="15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0">
      <selection activeCell="I35" sqref="I35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50" t="s">
        <v>81</v>
      </c>
    </row>
    <row r="2" ht="12.75">
      <c r="A2" s="2" t="s">
        <v>117</v>
      </c>
    </row>
    <row r="3" spans="1:11" ht="12.75">
      <c r="A3" s="51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12.75">
      <c r="A4" s="15"/>
    </row>
    <row r="5" ht="12.75">
      <c r="A5" s="42" t="s">
        <v>87</v>
      </c>
    </row>
    <row r="9" spans="3:11" ht="12.75">
      <c r="C9" s="68" t="s">
        <v>45</v>
      </c>
      <c r="D9" s="69"/>
      <c r="E9" s="69"/>
      <c r="F9" s="69"/>
      <c r="G9" s="69"/>
      <c r="H9" s="69"/>
      <c r="I9" s="69"/>
      <c r="J9" s="69"/>
      <c r="K9" s="70"/>
    </row>
    <row r="10" spans="5:9" ht="12.75">
      <c r="E10" s="68" t="s">
        <v>46</v>
      </c>
      <c r="F10" s="69"/>
      <c r="G10" s="70"/>
      <c r="I10" s="21" t="s">
        <v>47</v>
      </c>
    </row>
    <row r="11" spans="3:11" ht="12.75">
      <c r="C11" s="22" t="s">
        <v>34</v>
      </c>
      <c r="D11" s="22"/>
      <c r="E11" s="22" t="s">
        <v>37</v>
      </c>
      <c r="F11" s="22"/>
      <c r="G11" s="22" t="s">
        <v>39</v>
      </c>
      <c r="H11" s="22"/>
      <c r="I11" s="22" t="s">
        <v>41</v>
      </c>
      <c r="J11" s="22"/>
      <c r="K11" s="22" t="s">
        <v>43</v>
      </c>
    </row>
    <row r="12" spans="3:11" ht="12.75">
      <c r="C12" s="22" t="s">
        <v>35</v>
      </c>
      <c r="D12" s="22"/>
      <c r="E12" s="22" t="s">
        <v>38</v>
      </c>
      <c r="F12" s="22"/>
      <c r="G12" s="22" t="s">
        <v>40</v>
      </c>
      <c r="H12" s="22"/>
      <c r="I12" s="22" t="s">
        <v>42</v>
      </c>
      <c r="J12" s="22"/>
      <c r="K12" s="22" t="s">
        <v>44</v>
      </c>
    </row>
    <row r="13" spans="3:11" ht="12.75">
      <c r="C13" s="22" t="s">
        <v>36</v>
      </c>
      <c r="D13" s="22"/>
      <c r="E13" s="22" t="s">
        <v>36</v>
      </c>
      <c r="F13" s="22"/>
      <c r="G13" s="22" t="s">
        <v>36</v>
      </c>
      <c r="H13" s="22"/>
      <c r="I13" s="22" t="s">
        <v>36</v>
      </c>
      <c r="J13" s="22"/>
      <c r="K13" s="22" t="s">
        <v>36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131</v>
      </c>
    </row>
    <row r="17" spans="1:11" ht="12.75">
      <c r="A17" t="s">
        <v>48</v>
      </c>
      <c r="C17" s="45">
        <v>66000</v>
      </c>
      <c r="D17" s="45"/>
      <c r="E17" s="45">
        <v>2185</v>
      </c>
      <c r="F17" s="45"/>
      <c r="G17" s="46" t="s">
        <v>75</v>
      </c>
      <c r="H17" s="45"/>
      <c r="I17" s="45">
        <v>19368</v>
      </c>
      <c r="J17" s="45"/>
      <c r="K17" s="45">
        <f>SUM(C17:I17)</f>
        <v>87553</v>
      </c>
    </row>
    <row r="18" spans="3:11" ht="12.75"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2.75">
      <c r="A19" t="s">
        <v>49</v>
      </c>
      <c r="C19" s="46" t="s">
        <v>75</v>
      </c>
      <c r="D19" s="45"/>
      <c r="E19" s="46" t="s">
        <v>75</v>
      </c>
      <c r="F19" s="45"/>
      <c r="G19" s="46" t="s">
        <v>75</v>
      </c>
      <c r="H19" s="45"/>
      <c r="I19" s="45">
        <v>3580</v>
      </c>
      <c r="J19" s="45"/>
      <c r="K19" s="45">
        <f>SUM(C19:I19)</f>
        <v>3580</v>
      </c>
    </row>
    <row r="20" spans="3:11" ht="12.75"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3.5" thickBot="1">
      <c r="A21" t="s">
        <v>119</v>
      </c>
      <c r="C21" s="47">
        <f>SUM(C17:C20)</f>
        <v>66000</v>
      </c>
      <c r="D21" s="47"/>
      <c r="E21" s="47">
        <f>SUM(E17:E20)</f>
        <v>2185</v>
      </c>
      <c r="F21" s="47"/>
      <c r="G21" s="48" t="s">
        <v>75</v>
      </c>
      <c r="H21" s="47"/>
      <c r="I21" s="47">
        <f>SUM(I17:I20)</f>
        <v>22948</v>
      </c>
      <c r="J21" s="47"/>
      <c r="K21" s="47">
        <f>SUM(K17:K20)</f>
        <v>91133</v>
      </c>
    </row>
    <row r="22" spans="3:11" ht="13.5" thickTop="1">
      <c r="C22" s="54"/>
      <c r="D22" s="54"/>
      <c r="E22" s="54"/>
      <c r="F22" s="54"/>
      <c r="G22" s="55"/>
      <c r="H22" s="54"/>
      <c r="I22" s="54"/>
      <c r="J22" s="54"/>
      <c r="K22" s="54"/>
    </row>
    <row r="23" spans="3:11" ht="12.75">
      <c r="C23" s="54"/>
      <c r="D23" s="54"/>
      <c r="E23" s="54"/>
      <c r="F23" s="54"/>
      <c r="G23" s="55"/>
      <c r="H23" s="54"/>
      <c r="I23" s="54"/>
      <c r="J23" s="54"/>
      <c r="K23" s="54"/>
    </row>
    <row r="24" spans="3:11" ht="12.75"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2.75">
      <c r="A25" s="21" t="s">
        <v>118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3:11" ht="12.75"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t="s">
        <v>76</v>
      </c>
      <c r="C27" s="45">
        <v>66000</v>
      </c>
      <c r="D27" s="45"/>
      <c r="E27" s="45">
        <v>2185</v>
      </c>
      <c r="F27" s="45"/>
      <c r="G27" s="45">
        <v>6548</v>
      </c>
      <c r="H27" s="45"/>
      <c r="I27" s="45">
        <v>10227</v>
      </c>
      <c r="J27" s="45"/>
      <c r="K27" s="45">
        <f>SUM(C27:I27)</f>
        <v>84960</v>
      </c>
    </row>
    <row r="28" spans="3:11" ht="12.75"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t="s">
        <v>77</v>
      </c>
      <c r="C29" s="46" t="s">
        <v>75</v>
      </c>
      <c r="D29" s="45"/>
      <c r="E29" s="45">
        <v>-2185</v>
      </c>
      <c r="F29" s="45"/>
      <c r="G29" s="46" t="s">
        <v>75</v>
      </c>
      <c r="H29" s="45"/>
      <c r="I29" s="45">
        <v>2185</v>
      </c>
      <c r="J29" s="45"/>
      <c r="K29" s="46" t="s">
        <v>75</v>
      </c>
    </row>
    <row r="30" spans="3:11" ht="12.75">
      <c r="C30" s="46"/>
      <c r="D30" s="45"/>
      <c r="E30" s="45"/>
      <c r="F30" s="45"/>
      <c r="G30" s="46"/>
      <c r="H30" s="45"/>
      <c r="I30" s="45"/>
      <c r="J30" s="45"/>
      <c r="K30" s="46"/>
    </row>
    <row r="31" spans="1:11" ht="12.75">
      <c r="A31" t="s">
        <v>127</v>
      </c>
      <c r="C31" s="46"/>
      <c r="D31" s="45"/>
      <c r="E31" s="45"/>
      <c r="F31" s="45"/>
      <c r="G31" s="46"/>
      <c r="H31" s="45"/>
      <c r="I31" s="45"/>
      <c r="J31" s="45"/>
      <c r="K31" s="46"/>
    </row>
    <row r="32" spans="1:11" ht="12.75">
      <c r="A32" t="s">
        <v>128</v>
      </c>
      <c r="C32" s="46"/>
      <c r="D32" s="45"/>
      <c r="E32" s="45"/>
      <c r="F32" s="45"/>
      <c r="G32" s="46"/>
      <c r="H32" s="45"/>
      <c r="I32" s="45"/>
      <c r="J32" s="45"/>
      <c r="K32" s="46"/>
    </row>
    <row r="33" spans="1:11" ht="12.75">
      <c r="A33" t="s">
        <v>129</v>
      </c>
      <c r="C33" s="62" t="s">
        <v>75</v>
      </c>
      <c r="D33" s="45"/>
      <c r="E33" s="62" t="s">
        <v>75</v>
      </c>
      <c r="F33" s="45"/>
      <c r="G33" s="62" t="s">
        <v>75</v>
      </c>
      <c r="H33" s="45"/>
      <c r="I33" s="45">
        <v>265</v>
      </c>
      <c r="J33" s="45"/>
      <c r="K33" s="63">
        <f>I33</f>
        <v>265</v>
      </c>
    </row>
    <row r="34" spans="3:11" ht="12.75">
      <c r="C34" s="46"/>
      <c r="D34" s="45"/>
      <c r="E34" s="45"/>
      <c r="F34" s="45"/>
      <c r="G34" s="46"/>
      <c r="H34" s="45"/>
      <c r="I34" s="45"/>
      <c r="J34" s="45"/>
      <c r="K34" s="46"/>
    </row>
    <row r="35" spans="1:11" ht="12.75">
      <c r="A35" t="s">
        <v>49</v>
      </c>
      <c r="C35" s="46" t="s">
        <v>75</v>
      </c>
      <c r="D35" s="45"/>
      <c r="E35" s="46" t="s">
        <v>75</v>
      </c>
      <c r="F35" s="45"/>
      <c r="G35" s="46" t="s">
        <v>75</v>
      </c>
      <c r="H35" s="45"/>
      <c r="I35" s="66">
        <v>3927</v>
      </c>
      <c r="J35" s="45"/>
      <c r="K35" s="49">
        <f>I35</f>
        <v>3927</v>
      </c>
    </row>
    <row r="36" spans="3:11" ht="12.75"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3.5" thickBot="1">
      <c r="A37" t="s">
        <v>120</v>
      </c>
      <c r="C37" s="47">
        <f>SUM(C27:C36)</f>
        <v>66000</v>
      </c>
      <c r="D37" s="47"/>
      <c r="E37" s="48" t="s">
        <v>75</v>
      </c>
      <c r="F37" s="47"/>
      <c r="G37" s="47">
        <f>SUM(G27:G36)</f>
        <v>6548</v>
      </c>
      <c r="H37" s="47"/>
      <c r="I37" s="47">
        <f>SUM(I27:I36)</f>
        <v>16604</v>
      </c>
      <c r="J37" s="47"/>
      <c r="K37" s="47">
        <f>SUM(K27:K36)</f>
        <v>89152</v>
      </c>
    </row>
    <row r="38" spans="3:11" ht="13.5" thickTop="1">
      <c r="C38" s="45"/>
      <c r="D38" s="45"/>
      <c r="E38" s="45"/>
      <c r="F38" s="45"/>
      <c r="G38" s="45"/>
      <c r="H38" s="45"/>
      <c r="I38" s="45"/>
      <c r="J38" s="45"/>
      <c r="K38" s="45"/>
    </row>
    <row r="39" spans="3:11" ht="12.75">
      <c r="C39" s="45"/>
      <c r="D39" s="45"/>
      <c r="E39" s="45"/>
      <c r="F39" s="45"/>
      <c r="G39" s="45"/>
      <c r="H39" s="45"/>
      <c r="I39" s="45"/>
      <c r="J39" s="45"/>
      <c r="K39" s="45"/>
    </row>
    <row r="40" spans="3:11" ht="12.75">
      <c r="C40" s="45"/>
      <c r="D40" s="45"/>
      <c r="E40" s="45"/>
      <c r="F40" s="45"/>
      <c r="G40" s="45"/>
      <c r="H40" s="45"/>
      <c r="I40" s="45"/>
      <c r="J40" s="45"/>
      <c r="K40" s="45"/>
    </row>
    <row r="41" spans="3:11" ht="12.75">
      <c r="C41" s="45"/>
      <c r="D41" s="45"/>
      <c r="E41" s="45"/>
      <c r="F41" s="45"/>
      <c r="G41" s="45"/>
      <c r="H41" s="45"/>
      <c r="I41" s="45"/>
      <c r="J41" s="45"/>
      <c r="K41" s="45"/>
    </row>
    <row r="42" spans="3:11" ht="12.75">
      <c r="C42" s="45"/>
      <c r="D42" s="45"/>
      <c r="E42" s="45"/>
      <c r="F42" s="45"/>
      <c r="G42" s="45"/>
      <c r="H42" s="45"/>
      <c r="I42" s="45"/>
      <c r="J42" s="45"/>
      <c r="K42" s="45"/>
    </row>
    <row r="43" spans="3:11" ht="12.75">
      <c r="C43" s="45"/>
      <c r="D43" s="45"/>
      <c r="E43" s="45"/>
      <c r="F43" s="45"/>
      <c r="G43" s="45"/>
      <c r="H43" s="45"/>
      <c r="I43" s="45"/>
      <c r="J43" s="45"/>
      <c r="K43" s="45"/>
    </row>
    <row r="44" spans="3:11" ht="12.75">
      <c r="C44" s="45"/>
      <c r="D44" s="45"/>
      <c r="E44" s="45"/>
      <c r="F44" s="45"/>
      <c r="G44" s="45"/>
      <c r="H44" s="45"/>
      <c r="I44" s="45"/>
      <c r="J44" s="45"/>
      <c r="K44" s="45"/>
    </row>
    <row r="45" spans="3:11" ht="12.75">
      <c r="C45" s="45"/>
      <c r="D45" s="45"/>
      <c r="E45" s="45"/>
      <c r="F45" s="45"/>
      <c r="G45" s="45"/>
      <c r="H45" s="45"/>
      <c r="I45" s="45"/>
      <c r="J45" s="45"/>
      <c r="K45" s="45"/>
    </row>
    <row r="46" spans="3:11" ht="12.75">
      <c r="C46" s="45"/>
      <c r="D46" s="45"/>
      <c r="E46" s="45"/>
      <c r="F46" s="45"/>
      <c r="G46" s="45"/>
      <c r="H46" s="45"/>
      <c r="I46" s="45"/>
      <c r="J46" s="45"/>
      <c r="K46" s="45"/>
    </row>
    <row r="47" spans="3:11" ht="12.75">
      <c r="C47" s="45"/>
      <c r="D47" s="45"/>
      <c r="E47" s="45"/>
      <c r="F47" s="45"/>
      <c r="G47" s="45"/>
      <c r="H47" s="45"/>
      <c r="I47" s="45"/>
      <c r="J47" s="45"/>
      <c r="K47" s="45"/>
    </row>
    <row r="48" spans="3:11" ht="12.75">
      <c r="C48" s="45"/>
      <c r="D48" s="45"/>
      <c r="E48" s="45"/>
      <c r="F48" s="45"/>
      <c r="G48" s="45"/>
      <c r="H48" s="45"/>
      <c r="I48" s="45"/>
      <c r="J48" s="45"/>
      <c r="K48" s="45"/>
    </row>
    <row r="49" spans="3:11" ht="12.75">
      <c r="C49" s="45"/>
      <c r="D49" s="45"/>
      <c r="E49" s="45"/>
      <c r="F49" s="45"/>
      <c r="G49" s="45"/>
      <c r="H49" s="45"/>
      <c r="I49" s="45"/>
      <c r="J49" s="45"/>
      <c r="K49" s="45"/>
    </row>
    <row r="50" spans="3:11" ht="12.75">
      <c r="C50" s="45"/>
      <c r="D50" s="45"/>
      <c r="E50" s="45"/>
      <c r="F50" s="45"/>
      <c r="G50" s="45"/>
      <c r="H50" s="45"/>
      <c r="I50" s="45"/>
      <c r="J50" s="45"/>
      <c r="K50" s="45"/>
    </row>
    <row r="51" spans="3:11" ht="12.75">
      <c r="C51" s="45"/>
      <c r="D51" s="45"/>
      <c r="E51" s="45"/>
      <c r="F51" s="45"/>
      <c r="G51" s="45"/>
      <c r="H51" s="45"/>
      <c r="I51" s="45"/>
      <c r="J51" s="45"/>
      <c r="K51" s="45"/>
    </row>
    <row r="52" spans="3:11" ht="12.75">
      <c r="C52" s="45"/>
      <c r="D52" s="45"/>
      <c r="E52" s="45"/>
      <c r="F52" s="45"/>
      <c r="G52" s="45"/>
      <c r="H52" s="45"/>
      <c r="I52" s="45"/>
      <c r="J52" s="45"/>
      <c r="K52" s="45"/>
    </row>
    <row r="53" spans="3:11" ht="12.75">
      <c r="C53" s="45"/>
      <c r="D53" s="45"/>
      <c r="E53" s="45"/>
      <c r="F53" s="45"/>
      <c r="G53" s="45"/>
      <c r="H53" s="45"/>
      <c r="I53" s="45"/>
      <c r="J53" s="45"/>
      <c r="K53" s="45"/>
    </row>
    <row r="54" spans="3:11" ht="12.75">
      <c r="C54" s="45"/>
      <c r="D54" s="45"/>
      <c r="E54" s="45"/>
      <c r="F54" s="45"/>
      <c r="G54" s="45"/>
      <c r="H54" s="45"/>
      <c r="I54" s="45"/>
      <c r="J54" s="45"/>
      <c r="K54" s="45"/>
    </row>
    <row r="55" spans="3:11" ht="12.75">
      <c r="C55" s="45"/>
      <c r="D55" s="45"/>
      <c r="E55" s="45"/>
      <c r="F55" s="45"/>
      <c r="G55" s="45"/>
      <c r="H55" s="45"/>
      <c r="I55" s="45"/>
      <c r="J55" s="45"/>
      <c r="K55" s="45"/>
    </row>
    <row r="56" spans="3:11" ht="12.75">
      <c r="C56" s="45"/>
      <c r="D56" s="45"/>
      <c r="E56" s="45"/>
      <c r="F56" s="45"/>
      <c r="G56" s="45"/>
      <c r="H56" s="45"/>
      <c r="I56" s="45"/>
      <c r="J56" s="45"/>
      <c r="K56" s="45"/>
    </row>
    <row r="57" spans="3:11" ht="12.75">
      <c r="C57" s="45"/>
      <c r="D57" s="45"/>
      <c r="E57" s="45"/>
      <c r="F57" s="45"/>
      <c r="G57" s="45"/>
      <c r="H57" s="45"/>
      <c r="I57" s="45"/>
      <c r="J57" s="45"/>
      <c r="K57" s="45"/>
    </row>
    <row r="58" spans="3:11" ht="12.75">
      <c r="C58" s="45"/>
      <c r="D58" s="45"/>
      <c r="E58" s="45"/>
      <c r="F58" s="45"/>
      <c r="G58" s="45"/>
      <c r="H58" s="45"/>
      <c r="I58" s="45"/>
      <c r="J58" s="45"/>
      <c r="K58" s="45"/>
    </row>
    <row r="59" spans="3:11" ht="12.75">
      <c r="C59" s="45"/>
      <c r="D59" s="45"/>
      <c r="E59" s="45"/>
      <c r="F59" s="45"/>
      <c r="G59" s="45"/>
      <c r="H59" s="45"/>
      <c r="I59" s="45"/>
      <c r="J59" s="45"/>
      <c r="K59" s="45"/>
    </row>
    <row r="60" spans="3:11" ht="12.75">
      <c r="C60" s="45"/>
      <c r="D60" s="45"/>
      <c r="E60" s="45"/>
      <c r="F60" s="45"/>
      <c r="G60" s="45"/>
      <c r="H60" s="45"/>
      <c r="I60" s="45"/>
      <c r="J60" s="45"/>
      <c r="K60" s="45"/>
    </row>
    <row r="61" spans="3:11" ht="12.75">
      <c r="C61" s="45"/>
      <c r="D61" s="45"/>
      <c r="E61" s="45"/>
      <c r="F61" s="45"/>
      <c r="G61" s="45"/>
      <c r="H61" s="45"/>
      <c r="I61" s="45"/>
      <c r="J61" s="45"/>
      <c r="K61" s="45"/>
    </row>
    <row r="62" spans="3:11" ht="12.75">
      <c r="C62" s="45"/>
      <c r="D62" s="45"/>
      <c r="E62" s="45"/>
      <c r="F62" s="45"/>
      <c r="G62" s="45"/>
      <c r="H62" s="45"/>
      <c r="I62" s="45"/>
      <c r="J62" s="45"/>
      <c r="K62" s="45"/>
    </row>
    <row r="63" spans="3:11" ht="12.75"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2.75">
      <c r="A64" s="15" t="s">
        <v>79</v>
      </c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75">
      <c r="A65" s="15" t="s">
        <v>80</v>
      </c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75">
      <c r="A66" s="15"/>
      <c r="C66" s="45"/>
      <c r="D66" s="45"/>
      <c r="E66" s="45"/>
      <c r="F66" s="45"/>
      <c r="G66" s="45"/>
      <c r="H66" s="45"/>
      <c r="I66" s="45"/>
      <c r="J66" s="45"/>
      <c r="K66" s="45"/>
    </row>
    <row r="67" spans="3:11" ht="12.75">
      <c r="C67" s="45"/>
      <c r="D67" s="45"/>
      <c r="E67" s="45"/>
      <c r="F67" s="45"/>
      <c r="G67" s="45"/>
      <c r="H67" s="45"/>
      <c r="I67" s="45"/>
      <c r="J67" s="45"/>
      <c r="K67" s="45"/>
    </row>
    <row r="68" spans="3:11" ht="12.75">
      <c r="C68" s="45"/>
      <c r="D68" s="45"/>
      <c r="E68" s="45"/>
      <c r="F68" s="45"/>
      <c r="G68" s="45"/>
      <c r="H68" s="45"/>
      <c r="I68" s="45"/>
      <c r="J68" s="45"/>
      <c r="K68" s="45"/>
    </row>
    <row r="69" spans="3:11" ht="12.75">
      <c r="C69" s="45"/>
      <c r="D69" s="45"/>
      <c r="E69" s="45"/>
      <c r="F69" s="45"/>
      <c r="G69" s="45"/>
      <c r="H69" s="45"/>
      <c r="I69" s="45"/>
      <c r="J69" s="45"/>
      <c r="K69" s="45"/>
    </row>
    <row r="70" spans="3:11" ht="12.75">
      <c r="C70" s="45"/>
      <c r="D70" s="45"/>
      <c r="E70" s="45"/>
      <c r="F70" s="45"/>
      <c r="G70" s="45"/>
      <c r="H70" s="45"/>
      <c r="I70" s="45"/>
      <c r="J70" s="45"/>
      <c r="K70" s="45"/>
    </row>
    <row r="71" spans="3:11" ht="12.75">
      <c r="C71" s="45"/>
      <c r="D71" s="45"/>
      <c r="E71" s="45"/>
      <c r="F71" s="45"/>
      <c r="G71" s="45"/>
      <c r="H71" s="45"/>
      <c r="I71" s="45"/>
      <c r="J71" s="45"/>
      <c r="K71" s="45"/>
    </row>
    <row r="72" spans="3:11" ht="12.75">
      <c r="C72" s="45"/>
      <c r="D72" s="45"/>
      <c r="E72" s="45"/>
      <c r="F72" s="45"/>
      <c r="G72" s="45"/>
      <c r="H72" s="45"/>
      <c r="I72" s="45"/>
      <c r="J72" s="45"/>
      <c r="K72" s="45"/>
    </row>
    <row r="73" spans="3:11" ht="12.75">
      <c r="C73" s="45"/>
      <c r="D73" s="45"/>
      <c r="E73" s="45"/>
      <c r="F73" s="45"/>
      <c r="G73" s="45"/>
      <c r="H73" s="45"/>
      <c r="I73" s="45"/>
      <c r="J73" s="45"/>
      <c r="K73" s="45"/>
    </row>
    <row r="74" spans="3:11" ht="12.75">
      <c r="C74" s="45"/>
      <c r="D74" s="45"/>
      <c r="E74" s="45"/>
      <c r="F74" s="45"/>
      <c r="G74" s="45"/>
      <c r="H74" s="45"/>
      <c r="I74" s="45"/>
      <c r="J74" s="45"/>
      <c r="K74" s="45"/>
    </row>
    <row r="75" spans="3:11" ht="12.75">
      <c r="C75" s="45"/>
      <c r="D75" s="45"/>
      <c r="E75" s="45"/>
      <c r="F75" s="45"/>
      <c r="G75" s="45"/>
      <c r="H75" s="45"/>
      <c r="I75" s="45"/>
      <c r="J75" s="45"/>
      <c r="K75" s="45"/>
    </row>
    <row r="76" spans="3:11" ht="12.75">
      <c r="C76" s="45"/>
      <c r="D76" s="45"/>
      <c r="E76" s="45"/>
      <c r="F76" s="45"/>
      <c r="G76" s="45"/>
      <c r="H76" s="45"/>
      <c r="I76" s="45"/>
      <c r="J76" s="45"/>
      <c r="K76" s="45"/>
    </row>
    <row r="77" spans="3:11" ht="12.75">
      <c r="C77" s="45"/>
      <c r="D77" s="45"/>
      <c r="E77" s="45"/>
      <c r="F77" s="45"/>
      <c r="G77" s="45"/>
      <c r="H77" s="45"/>
      <c r="I77" s="45"/>
      <c r="J77" s="45"/>
      <c r="K77" s="45"/>
    </row>
    <row r="78" spans="3:11" ht="12.75">
      <c r="C78" s="45"/>
      <c r="D78" s="45"/>
      <c r="E78" s="45"/>
      <c r="F78" s="45"/>
      <c r="G78" s="45"/>
      <c r="H78" s="45"/>
      <c r="I78" s="45"/>
      <c r="J78" s="45"/>
      <c r="K78" s="45"/>
    </row>
    <row r="79" spans="3:11" ht="12.75">
      <c r="C79" s="45"/>
      <c r="D79" s="45"/>
      <c r="E79" s="45"/>
      <c r="F79" s="45"/>
      <c r="G79" s="45"/>
      <c r="H79" s="45"/>
      <c r="I79" s="45"/>
      <c r="J79" s="45"/>
      <c r="K79" s="45"/>
    </row>
    <row r="80" spans="3:11" ht="12.75">
      <c r="C80" s="45"/>
      <c r="D80" s="45"/>
      <c r="E80" s="45"/>
      <c r="F80" s="45"/>
      <c r="G80" s="45"/>
      <c r="H80" s="45"/>
      <c r="I80" s="45"/>
      <c r="J80" s="45"/>
      <c r="K80" s="45"/>
    </row>
    <row r="81" spans="3:11" ht="12.75">
      <c r="C81" s="45"/>
      <c r="D81" s="45"/>
      <c r="E81" s="45"/>
      <c r="F81" s="45"/>
      <c r="G81" s="45"/>
      <c r="H81" s="45"/>
      <c r="I81" s="45"/>
      <c r="J81" s="45"/>
      <c r="K81" s="45"/>
    </row>
    <row r="82" spans="3:11" ht="12.75">
      <c r="C82" s="45"/>
      <c r="D82" s="45"/>
      <c r="E82" s="45"/>
      <c r="F82" s="45"/>
      <c r="G82" s="45"/>
      <c r="H82" s="45"/>
      <c r="I82" s="45"/>
      <c r="J82" s="45"/>
      <c r="K82" s="45"/>
    </row>
    <row r="83" spans="3:11" ht="12.75">
      <c r="C83" s="45"/>
      <c r="D83" s="45"/>
      <c r="E83" s="45"/>
      <c r="F83" s="45"/>
      <c r="G83" s="45"/>
      <c r="H83" s="45"/>
      <c r="I83" s="45"/>
      <c r="J83" s="45"/>
      <c r="K83" s="45"/>
    </row>
    <row r="84" spans="3:11" ht="12.75">
      <c r="C84" s="45"/>
      <c r="D84" s="45"/>
      <c r="E84" s="45"/>
      <c r="F84" s="45"/>
      <c r="G84" s="45"/>
      <c r="H84" s="45"/>
      <c r="I84" s="45"/>
      <c r="J84" s="45"/>
      <c r="K84" s="45"/>
    </row>
    <row r="85" spans="3:11" ht="12.75">
      <c r="C85" s="45"/>
      <c r="D85" s="45"/>
      <c r="E85" s="45"/>
      <c r="F85" s="45"/>
      <c r="G85" s="45"/>
      <c r="H85" s="45"/>
      <c r="I85" s="45"/>
      <c r="J85" s="45"/>
      <c r="K85" s="45"/>
    </row>
    <row r="86" spans="3:11" ht="12.75">
      <c r="C86" s="45"/>
      <c r="D86" s="45"/>
      <c r="E86" s="45"/>
      <c r="F86" s="45"/>
      <c r="G86" s="45"/>
      <c r="H86" s="45"/>
      <c r="I86" s="45"/>
      <c r="J86" s="45"/>
      <c r="K86" s="45"/>
    </row>
    <row r="87" spans="3:11" ht="12.75">
      <c r="C87" s="45"/>
      <c r="D87" s="45"/>
      <c r="E87" s="45"/>
      <c r="F87" s="45"/>
      <c r="G87" s="45"/>
      <c r="H87" s="45"/>
      <c r="I87" s="45"/>
      <c r="J87" s="45"/>
      <c r="K87" s="45"/>
    </row>
    <row r="88" spans="3:11" ht="12.75">
      <c r="C88" s="45"/>
      <c r="D88" s="45"/>
      <c r="E88" s="45"/>
      <c r="F88" s="45"/>
      <c r="G88" s="45"/>
      <c r="H88" s="45"/>
      <c r="I88" s="45"/>
      <c r="J88" s="45"/>
      <c r="K88" s="45"/>
    </row>
    <row r="89" spans="3:11" ht="12.75">
      <c r="C89" s="45"/>
      <c r="D89" s="45"/>
      <c r="E89" s="45"/>
      <c r="F89" s="45"/>
      <c r="G89" s="45"/>
      <c r="H89" s="45"/>
      <c r="I89" s="45"/>
      <c r="J89" s="45"/>
      <c r="K89" s="45"/>
    </row>
    <row r="90" spans="3:11" ht="12.75">
      <c r="C90" s="45"/>
      <c r="D90" s="45"/>
      <c r="E90" s="45"/>
      <c r="F90" s="45"/>
      <c r="G90" s="45"/>
      <c r="H90" s="45"/>
      <c r="I90" s="45"/>
      <c r="J90" s="45"/>
      <c r="K90" s="45"/>
    </row>
    <row r="91" spans="3:11" ht="12.75">
      <c r="C91" s="45"/>
      <c r="D91" s="45"/>
      <c r="E91" s="45"/>
      <c r="F91" s="45"/>
      <c r="G91" s="45"/>
      <c r="H91" s="45"/>
      <c r="I91" s="45"/>
      <c r="J91" s="45"/>
      <c r="K91" s="45"/>
    </row>
    <row r="92" spans="3:11" ht="12.75">
      <c r="C92" s="45"/>
      <c r="D92" s="45"/>
      <c r="E92" s="45"/>
      <c r="F92" s="45"/>
      <c r="G92" s="45"/>
      <c r="H92" s="45"/>
      <c r="I92" s="45"/>
      <c r="J92" s="45"/>
      <c r="K92" s="45"/>
    </row>
    <row r="93" spans="3:11" ht="12.75">
      <c r="C93" s="45"/>
      <c r="D93" s="45"/>
      <c r="E93" s="45"/>
      <c r="F93" s="45"/>
      <c r="G93" s="45"/>
      <c r="H93" s="45"/>
      <c r="I93" s="45"/>
      <c r="J93" s="45"/>
      <c r="K93" s="45"/>
    </row>
    <row r="94" spans="3:11" ht="12.75">
      <c r="C94" s="45"/>
      <c r="D94" s="45"/>
      <c r="E94" s="45"/>
      <c r="F94" s="45"/>
      <c r="G94" s="45"/>
      <c r="H94" s="45"/>
      <c r="I94" s="45"/>
      <c r="J94" s="45"/>
      <c r="K94" s="45"/>
    </row>
    <row r="95" spans="3:11" ht="12.75">
      <c r="C95" s="45"/>
      <c r="D95" s="45"/>
      <c r="E95" s="45"/>
      <c r="F95" s="45"/>
      <c r="G95" s="45"/>
      <c r="H95" s="45"/>
      <c r="I95" s="45"/>
      <c r="J95" s="45"/>
      <c r="K95" s="45"/>
    </row>
    <row r="96" spans="3:11" ht="12.75">
      <c r="C96" s="45"/>
      <c r="D96" s="45"/>
      <c r="E96" s="45"/>
      <c r="F96" s="45"/>
      <c r="G96" s="45"/>
      <c r="H96" s="45"/>
      <c r="I96" s="45"/>
      <c r="J96" s="45"/>
      <c r="K96" s="45"/>
    </row>
    <row r="97" spans="3:11" ht="12.75">
      <c r="C97" s="45"/>
      <c r="D97" s="45"/>
      <c r="E97" s="45"/>
      <c r="F97" s="45"/>
      <c r="G97" s="45"/>
      <c r="H97" s="45"/>
      <c r="I97" s="45"/>
      <c r="J97" s="45"/>
      <c r="K97" s="45"/>
    </row>
    <row r="98" spans="3:11" ht="12.75">
      <c r="C98" s="45"/>
      <c r="D98" s="45"/>
      <c r="E98" s="45"/>
      <c r="F98" s="45"/>
      <c r="G98" s="45"/>
      <c r="H98" s="45"/>
      <c r="I98" s="45"/>
      <c r="J98" s="45"/>
      <c r="K98" s="45"/>
    </row>
    <row r="99" spans="3:11" ht="12.75">
      <c r="C99" s="45"/>
      <c r="D99" s="45"/>
      <c r="E99" s="45"/>
      <c r="F99" s="45"/>
      <c r="G99" s="45"/>
      <c r="H99" s="45"/>
      <c r="I99" s="45"/>
      <c r="J99" s="45"/>
      <c r="K99" s="45"/>
    </row>
    <row r="100" spans="3:11" ht="12.75"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3:11" ht="12.75"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3:11" ht="12.75"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3:11" ht="12.75"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3:11" ht="12.75"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3:11" ht="12.75"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3:11" ht="12.75"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3:11" ht="12.75"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3:11" ht="12.75"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3:11" ht="12.75"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3:11" ht="12.75"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3:11" ht="12.75"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3:11" ht="12.75"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3:11" ht="12.75"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3:11" ht="12.75"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3:11" ht="12.75"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3:11" ht="12.75"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3:11" ht="12.75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3:11" ht="12.75"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3:11" ht="12.75"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3:11" ht="12.75"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3:11" ht="12.75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3:11" ht="12.75"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3:11" ht="12.75"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3:11" ht="12.75"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3:11" ht="12.75"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3:11" ht="12.75"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3:11" ht="12.75"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3:11" ht="12.75"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3:11" ht="12.75"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3:11" ht="12.75"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1" ht="12.75"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3:11" ht="12.75"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3:11" ht="12.75"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3:11" ht="12.75"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3:11" ht="12.75"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3:11" ht="12.75"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3:11" ht="12.75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3:11" ht="12.75"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3:11" ht="12.75"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3:11" ht="12.75"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3:11" ht="12.75"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3:11" ht="12.75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3:11" ht="12.75"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3:11" ht="12.75"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3:11" ht="12.75"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3:11" ht="12.75"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3:11" ht="12.75">
      <c r="C147" s="45"/>
      <c r="D147" s="45"/>
      <c r="E147" s="45"/>
      <c r="F147" s="45"/>
      <c r="G147" s="45"/>
      <c r="H147" s="45"/>
      <c r="I147" s="45"/>
      <c r="J147" s="45"/>
      <c r="K147" s="45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tabSelected="1" workbookViewId="0" topLeftCell="A10">
      <selection activeCell="A29" sqref="A29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50" t="s">
        <v>81</v>
      </c>
    </row>
    <row r="2" ht="12.75">
      <c r="A2" s="2" t="s">
        <v>117</v>
      </c>
    </row>
    <row r="3" spans="1:8" ht="12.75">
      <c r="A3" s="51" t="s">
        <v>82</v>
      </c>
      <c r="B3" s="52"/>
      <c r="C3" s="52"/>
      <c r="D3" s="52"/>
      <c r="E3" s="52"/>
      <c r="F3" s="52"/>
      <c r="G3" s="52"/>
      <c r="H3" s="51"/>
    </row>
    <row r="4" ht="12.75">
      <c r="A4" s="15"/>
    </row>
    <row r="5" ht="12.75">
      <c r="A5" s="42" t="s">
        <v>84</v>
      </c>
    </row>
    <row r="6" ht="12.75">
      <c r="A6" s="42"/>
    </row>
    <row r="8" spans="1:19" ht="15.75" customHeight="1">
      <c r="A8" s="19"/>
      <c r="B8" s="71" t="s">
        <v>51</v>
      </c>
      <c r="C8" s="71"/>
      <c r="D8" s="71"/>
      <c r="E8" s="19"/>
      <c r="F8" s="71" t="s">
        <v>52</v>
      </c>
      <c r="G8" s="71"/>
      <c r="H8" s="71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57</v>
      </c>
      <c r="C9" s="19"/>
      <c r="D9" s="19" t="s">
        <v>54</v>
      </c>
      <c r="E9" s="19"/>
      <c r="F9" s="19" t="s">
        <v>57</v>
      </c>
      <c r="G9" s="19"/>
      <c r="H9" s="19" t="s">
        <v>54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56</v>
      </c>
      <c r="C10" s="19"/>
      <c r="D10" s="19" t="s">
        <v>55</v>
      </c>
      <c r="E10" s="19"/>
      <c r="F10" s="19" t="s">
        <v>56</v>
      </c>
      <c r="G10" s="19"/>
      <c r="H10" s="19" t="s">
        <v>55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53</v>
      </c>
      <c r="C11" s="19"/>
      <c r="D11" s="19" t="s">
        <v>53</v>
      </c>
      <c r="E11" s="19"/>
      <c r="F11" s="19" t="s">
        <v>58</v>
      </c>
      <c r="G11" s="19"/>
      <c r="H11" s="19" t="s">
        <v>59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121</v>
      </c>
      <c r="C12" s="19"/>
      <c r="D12" s="19" t="s">
        <v>122</v>
      </c>
      <c r="E12" s="19"/>
      <c r="F12" s="19" t="s">
        <v>121</v>
      </c>
      <c r="G12" s="19"/>
      <c r="H12" s="19" t="s">
        <v>122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21</v>
      </c>
      <c r="C13" s="11"/>
      <c r="D13" s="11" t="s">
        <v>36</v>
      </c>
      <c r="E13" s="11"/>
      <c r="F13" s="11" t="s">
        <v>36</v>
      </c>
      <c r="G13" s="11"/>
      <c r="H13" s="20" t="s">
        <v>21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60</v>
      </c>
      <c r="B15" s="23">
        <v>24510</v>
      </c>
      <c r="C15" s="23"/>
      <c r="D15" s="23">
        <v>24561</v>
      </c>
      <c r="E15" s="23"/>
      <c r="F15" s="23">
        <v>47689</v>
      </c>
      <c r="H15" s="33">
        <v>42984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61</v>
      </c>
      <c r="B16" s="24">
        <v>-16365</v>
      </c>
      <c r="C16" s="23"/>
      <c r="D16" s="24">
        <v>-18220</v>
      </c>
      <c r="E16" s="23"/>
      <c r="F16" s="24">
        <v>-32327</v>
      </c>
      <c r="H16" s="34">
        <v>-28823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62</v>
      </c>
      <c r="B17" s="32">
        <f>SUM(B15:B16)</f>
        <v>8145</v>
      </c>
      <c r="C17" s="32"/>
      <c r="D17" s="32">
        <f>SUM(D15:D16)</f>
        <v>6341</v>
      </c>
      <c r="E17" s="32"/>
      <c r="F17" s="32">
        <f>SUM(F15:F16)</f>
        <v>15362</v>
      </c>
      <c r="G17" s="11"/>
      <c r="H17" s="32">
        <f>SUM(H15:H16)</f>
        <v>14161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63</v>
      </c>
      <c r="B19" s="23">
        <v>178</v>
      </c>
      <c r="C19" s="23"/>
      <c r="D19" s="23">
        <v>76</v>
      </c>
      <c r="E19" s="23"/>
      <c r="F19" s="23">
        <v>306</v>
      </c>
      <c r="G19" s="1"/>
      <c r="H19" s="23">
        <v>157</v>
      </c>
    </row>
    <row r="20" spans="1:8" ht="12.75">
      <c r="A20" s="2" t="s">
        <v>64</v>
      </c>
      <c r="B20" s="23">
        <f>-987-1003-530-195</f>
        <v>-2715</v>
      </c>
      <c r="C20" s="23"/>
      <c r="D20" s="23">
        <v>-2609</v>
      </c>
      <c r="E20" s="23"/>
      <c r="F20" s="23">
        <f>-1725-2301-1172-391</f>
        <v>-5589</v>
      </c>
      <c r="G20" s="1"/>
      <c r="H20" s="23">
        <f>-1641-2111-983-415</f>
        <v>-5150</v>
      </c>
    </row>
    <row r="21" spans="1:8" ht="12.75">
      <c r="A21" s="2" t="s">
        <v>65</v>
      </c>
      <c r="B21" s="23">
        <f>-1180</f>
        <v>-1180</v>
      </c>
      <c r="C21" s="23"/>
      <c r="D21" s="23">
        <f>-1286</f>
        <v>-1286</v>
      </c>
      <c r="E21" s="23"/>
      <c r="F21" s="23">
        <f>-2289</f>
        <v>-2289</v>
      </c>
      <c r="G21" s="1"/>
      <c r="H21" s="23">
        <f>-1831</f>
        <v>-1831</v>
      </c>
    </row>
    <row r="22" spans="1:8" ht="12.75">
      <c r="A22" s="2" t="s">
        <v>66</v>
      </c>
      <c r="B22" s="23">
        <f>-866-113</f>
        <v>-979</v>
      </c>
      <c r="C22" s="23"/>
      <c r="D22" s="23">
        <f>-621-25</f>
        <v>-646</v>
      </c>
      <c r="E22" s="23"/>
      <c r="F22" s="23">
        <f>-1698-319</f>
        <v>-2017</v>
      </c>
      <c r="G22" s="1"/>
      <c r="H22" s="23">
        <f>-1222-52</f>
        <v>-1274</v>
      </c>
    </row>
    <row r="23" spans="1:8" ht="12.75">
      <c r="A23" s="2" t="s">
        <v>67</v>
      </c>
      <c r="B23" s="24">
        <v>-464</v>
      </c>
      <c r="C23" s="23"/>
      <c r="D23" s="24">
        <v>-312</v>
      </c>
      <c r="E23" s="23"/>
      <c r="F23" s="24">
        <v>-787</v>
      </c>
      <c r="G23" s="1"/>
      <c r="H23" s="24">
        <f>-511</f>
        <v>-511</v>
      </c>
    </row>
    <row r="24" spans="1:8" ht="12.75">
      <c r="A24" s="9" t="s">
        <v>68</v>
      </c>
      <c r="B24" s="23">
        <f>SUM(B17:B23)</f>
        <v>2985</v>
      </c>
      <c r="C24" s="23"/>
      <c r="D24" s="23">
        <f>SUM(D17:D23)</f>
        <v>1564</v>
      </c>
      <c r="E24" s="23"/>
      <c r="F24" s="23">
        <f>SUM(F17:F23)</f>
        <v>4986</v>
      </c>
      <c r="G24" s="1"/>
      <c r="H24" s="23">
        <f>SUM(H17:H23)</f>
        <v>5552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85</v>
      </c>
      <c r="B26" s="65">
        <v>-835</v>
      </c>
      <c r="C26" s="23"/>
      <c r="D26" s="23">
        <v>-890</v>
      </c>
      <c r="E26" s="23"/>
      <c r="F26" s="65">
        <v>-1059</v>
      </c>
      <c r="G26" s="1"/>
      <c r="H26" s="23">
        <v>-1972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132</v>
      </c>
      <c r="B28" s="30">
        <f>B24+B26</f>
        <v>2150</v>
      </c>
      <c r="C28" s="23"/>
      <c r="D28" s="30">
        <f>D24+D26</f>
        <v>674</v>
      </c>
      <c r="E28" s="23"/>
      <c r="F28" s="30">
        <f>F24+F26</f>
        <v>3927</v>
      </c>
      <c r="H28" s="30">
        <f>H24+H26</f>
        <v>3580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69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70</v>
      </c>
      <c r="B34" s="43">
        <f>B28</f>
        <v>2150</v>
      </c>
      <c r="C34" s="23"/>
      <c r="D34" s="43">
        <f>D28</f>
        <v>674</v>
      </c>
      <c r="E34" s="23"/>
      <c r="F34" s="43">
        <f>F28</f>
        <v>3927</v>
      </c>
      <c r="G34" s="1"/>
      <c r="H34" s="43">
        <f>H28</f>
        <v>3580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71</v>
      </c>
      <c r="B38" s="44">
        <f>B34/132000*100</f>
        <v>1.628787878787879</v>
      </c>
      <c r="C38" s="10"/>
      <c r="D38" s="44">
        <f>D34/132000*100</f>
        <v>0.5106060606060606</v>
      </c>
      <c r="E38" s="10"/>
      <c r="F38" s="44">
        <f>F34/132000*100</f>
        <v>2.9749999999999996</v>
      </c>
      <c r="G38" s="10"/>
      <c r="H38" s="44">
        <f>H34/132000*100</f>
        <v>2.7121212121212124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2"/>
      <c r="B56" s="23"/>
      <c r="C56" s="23"/>
      <c r="D56" s="23"/>
      <c r="E56" s="23"/>
      <c r="F56" s="23"/>
      <c r="G56" s="1"/>
      <c r="H56" s="36"/>
    </row>
    <row r="57" spans="1:8" ht="12.75">
      <c r="A57" s="15" t="s">
        <v>72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73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74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2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2"/>
      <c r="B66" s="23"/>
      <c r="C66" s="23"/>
      <c r="D66" s="23"/>
      <c r="E66" s="23"/>
      <c r="F66" s="23"/>
      <c r="G66" s="1"/>
      <c r="H66" s="36"/>
    </row>
    <row r="67" spans="1:8" ht="12.75">
      <c r="A67" s="42"/>
      <c r="B67" s="23"/>
      <c r="C67" s="23"/>
      <c r="D67" s="23"/>
      <c r="E67" s="23"/>
      <c r="F67" s="23"/>
      <c r="G67" s="1"/>
      <c r="H67" s="23"/>
    </row>
    <row r="68" spans="1:8" ht="12.75">
      <c r="A68" s="42"/>
      <c r="B68" s="23"/>
      <c r="C68" s="23"/>
      <c r="D68" s="23"/>
      <c r="E68" s="23"/>
      <c r="F68" s="23"/>
      <c r="G68" s="1"/>
      <c r="H68" s="23"/>
    </row>
    <row r="69" spans="1:8" ht="12.75">
      <c r="A69" s="42"/>
      <c r="B69" s="23"/>
      <c r="C69" s="23"/>
      <c r="D69" s="23"/>
      <c r="E69" s="23"/>
      <c r="F69" s="23"/>
      <c r="G69" s="1"/>
      <c r="H69" s="23"/>
    </row>
    <row r="70" spans="1:8" ht="12.75" customHeight="1">
      <c r="A70" s="42"/>
      <c r="B70" s="23"/>
      <c r="C70" s="23"/>
      <c r="D70" s="23"/>
      <c r="E70" s="23"/>
      <c r="F70" s="23"/>
      <c r="G70" s="1"/>
      <c r="H70" s="36"/>
    </row>
    <row r="71" spans="1:8" ht="15" customHeight="1">
      <c r="A71" s="42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32">
      <selection activeCell="A42" sqref="A42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50" t="s">
        <v>81</v>
      </c>
    </row>
    <row r="2" ht="12.75">
      <c r="A2" s="2" t="s">
        <v>123</v>
      </c>
    </row>
    <row r="3" spans="1:4" ht="12.75">
      <c r="A3" s="51" t="s">
        <v>88</v>
      </c>
      <c r="B3" s="52"/>
      <c r="C3" s="52"/>
      <c r="D3" s="51"/>
    </row>
    <row r="4" spans="1:4" ht="12.75">
      <c r="A4" s="15"/>
      <c r="B4" s="1"/>
      <c r="C4" s="1"/>
      <c r="D4" s="15"/>
    </row>
    <row r="5" spans="1:4" ht="12.75">
      <c r="A5" s="42" t="s">
        <v>90</v>
      </c>
      <c r="B5" s="1"/>
      <c r="C5" s="1"/>
      <c r="D5" s="15"/>
    </row>
    <row r="6" spans="1:15" ht="15.75" customHeight="1">
      <c r="A6" s="19"/>
      <c r="B6" s="19" t="s">
        <v>124</v>
      </c>
      <c r="C6" s="19"/>
      <c r="D6" s="19" t="s">
        <v>124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91</v>
      </c>
      <c r="C7" s="19"/>
      <c r="D7" s="19" t="s">
        <v>91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121</v>
      </c>
      <c r="C8" s="19"/>
      <c r="D8" s="19" t="s">
        <v>122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92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93</v>
      </c>
      <c r="B12" s="27">
        <v>4986</v>
      </c>
      <c r="D12" s="37">
        <v>5552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94</v>
      </c>
      <c r="B13" s="28"/>
      <c r="D13" s="57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95</v>
      </c>
      <c r="B14" s="28">
        <f>2110+265</f>
        <v>2375</v>
      </c>
      <c r="D14" s="38">
        <v>1925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96</v>
      </c>
      <c r="B15" s="29">
        <v>748</v>
      </c>
      <c r="D15" s="58">
        <v>472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97</v>
      </c>
      <c r="B16" s="56">
        <f>SUM(B12:B15)</f>
        <v>8109</v>
      </c>
      <c r="C16" s="11"/>
      <c r="D16" s="56">
        <f>SUM(D12:D15)</f>
        <v>7949</v>
      </c>
    </row>
    <row r="17" spans="2:4" ht="12.75">
      <c r="B17" s="56"/>
      <c r="C17" s="11"/>
      <c r="D17" s="56"/>
    </row>
    <row r="18" spans="1:4" ht="12.75">
      <c r="A18" s="2" t="s">
        <v>98</v>
      </c>
      <c r="B18" s="28">
        <f>-7528+244</f>
        <v>-7284</v>
      </c>
      <c r="C18" s="1"/>
      <c r="D18" s="28">
        <v>1463</v>
      </c>
    </row>
    <row r="19" spans="1:4" ht="12.75">
      <c r="A19" s="2" t="s">
        <v>99</v>
      </c>
      <c r="B19" s="28">
        <v>2861</v>
      </c>
      <c r="C19" s="1"/>
      <c r="D19" s="28">
        <v>-5867</v>
      </c>
    </row>
    <row r="20" spans="1:4" ht="12.75">
      <c r="A20" s="2" t="s">
        <v>100</v>
      </c>
      <c r="B20" s="29">
        <v>-2032</v>
      </c>
      <c r="C20" s="1"/>
      <c r="D20" s="29">
        <v>-2343</v>
      </c>
    </row>
    <row r="21" spans="2:4" ht="12.75">
      <c r="B21" s="23"/>
      <c r="C21" s="1"/>
      <c r="D21" s="23"/>
    </row>
    <row r="22" spans="1:4" ht="12.75">
      <c r="A22" s="2" t="s">
        <v>126</v>
      </c>
      <c r="B22" s="23">
        <f>SUM(B16:B20)</f>
        <v>1654</v>
      </c>
      <c r="C22" s="1"/>
      <c r="D22" s="23">
        <f>SUM(D16:D20)</f>
        <v>1202</v>
      </c>
    </row>
    <row r="23" spans="2:4" ht="12.75">
      <c r="B23" s="23"/>
      <c r="C23" s="1"/>
      <c r="D23" s="23"/>
    </row>
    <row r="24" spans="1:4" ht="12.75">
      <c r="A24" s="9" t="s">
        <v>101</v>
      </c>
      <c r="B24" s="26"/>
      <c r="D24" s="23"/>
    </row>
    <row r="25" spans="1:4" ht="12.75">
      <c r="A25" s="2" t="s">
        <v>102</v>
      </c>
      <c r="B25" s="27">
        <v>-1004</v>
      </c>
      <c r="D25" s="27">
        <v>-17924</v>
      </c>
    </row>
    <row r="26" spans="1:4" ht="12.75">
      <c r="A26" s="2" t="s">
        <v>103</v>
      </c>
      <c r="B26" s="29">
        <v>39</v>
      </c>
      <c r="D26" s="29">
        <v>39</v>
      </c>
    </row>
    <row r="27" spans="2:4" ht="12.75">
      <c r="B27" s="23"/>
      <c r="D27" s="23"/>
    </row>
    <row r="28" spans="1:4" ht="12.75">
      <c r="A28" s="2" t="s">
        <v>104</v>
      </c>
      <c r="B28" s="23">
        <f>SUM(B25:B26)</f>
        <v>-965</v>
      </c>
      <c r="C28" s="1"/>
      <c r="D28" s="23">
        <f>SUM(D25:D26)</f>
        <v>-17885</v>
      </c>
    </row>
    <row r="29" spans="2:4" ht="12.75">
      <c r="B29" s="23"/>
      <c r="C29" s="1"/>
      <c r="D29" s="23"/>
    </row>
    <row r="30" spans="1:4" ht="12.75">
      <c r="A30" s="9" t="s">
        <v>105</v>
      </c>
      <c r="B30" s="23"/>
      <c r="C30" s="1"/>
      <c r="D30" s="23"/>
    </row>
    <row r="31" spans="1:4" ht="12.75">
      <c r="A31" s="2" t="s">
        <v>106</v>
      </c>
      <c r="B31" s="27">
        <v>-787</v>
      </c>
      <c r="C31" s="1"/>
      <c r="D31" s="37">
        <v>-511</v>
      </c>
    </row>
    <row r="32" spans="1:4" ht="12.75">
      <c r="A32" s="2" t="s">
        <v>114</v>
      </c>
      <c r="B32" s="59" t="s">
        <v>75</v>
      </c>
      <c r="D32" s="38">
        <v>4077</v>
      </c>
    </row>
    <row r="33" spans="1:4" ht="12.75">
      <c r="A33" s="2" t="s">
        <v>130</v>
      </c>
      <c r="B33" s="56">
        <v>4017</v>
      </c>
      <c r="D33" s="60" t="s">
        <v>75</v>
      </c>
    </row>
    <row r="34" spans="1:5" ht="12.75">
      <c r="A34" s="2" t="s">
        <v>107</v>
      </c>
      <c r="B34" s="28">
        <v>-868</v>
      </c>
      <c r="C34" s="1"/>
      <c r="D34" s="60" t="s">
        <v>75</v>
      </c>
      <c r="E34" s="15"/>
    </row>
    <row r="35" spans="1:5" ht="12.75">
      <c r="A35" s="2" t="s">
        <v>108</v>
      </c>
      <c r="B35" s="29">
        <v>-223</v>
      </c>
      <c r="C35" s="1"/>
      <c r="D35" s="58">
        <v>-96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125</v>
      </c>
      <c r="B37" s="23">
        <f>SUM(B31:B35)</f>
        <v>2139</v>
      </c>
      <c r="C37" s="10"/>
      <c r="D37" s="36">
        <f>SUM(D31:D35)</f>
        <v>3470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109</v>
      </c>
      <c r="B39" s="23">
        <f>B37+B28+B22</f>
        <v>2828</v>
      </c>
      <c r="C39" s="1"/>
      <c r="D39" s="36">
        <f>D37+D28+D22</f>
        <v>-13213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111</v>
      </c>
      <c r="B41" s="23">
        <v>842</v>
      </c>
      <c r="C41" s="1"/>
      <c r="D41" s="36">
        <v>17645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110</v>
      </c>
      <c r="B43" s="30">
        <f>B39+B41</f>
        <v>3670</v>
      </c>
      <c r="C43" s="1"/>
      <c r="D43" s="40">
        <f>D39+D41</f>
        <v>4432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113</v>
      </c>
      <c r="B46" s="26"/>
      <c r="D46" s="23"/>
    </row>
    <row r="47" spans="1:4" ht="12.75" customHeight="1">
      <c r="A47" s="15" t="s">
        <v>11</v>
      </c>
      <c r="B47" s="23">
        <v>4347</v>
      </c>
      <c r="C47" s="1"/>
      <c r="D47" s="36">
        <v>5594</v>
      </c>
    </row>
    <row r="48" spans="1:4" ht="12.75" customHeight="1">
      <c r="A48" s="15" t="s">
        <v>115</v>
      </c>
      <c r="B48" s="23">
        <v>3365</v>
      </c>
      <c r="C48" s="1"/>
      <c r="D48" s="36">
        <v>2116</v>
      </c>
    </row>
    <row r="49" spans="1:4" ht="12.75" customHeight="1">
      <c r="A49" s="2" t="s">
        <v>116</v>
      </c>
      <c r="B49" s="26">
        <v>-4042</v>
      </c>
      <c r="D49" s="61">
        <v>-3278</v>
      </c>
    </row>
    <row r="50" spans="2:4" ht="12.75">
      <c r="B50" s="26"/>
      <c r="D50" s="15"/>
    </row>
    <row r="51" spans="2:4" ht="13.5" thickBot="1">
      <c r="B51" s="30">
        <f>SUM(B47:B49)</f>
        <v>3670</v>
      </c>
      <c r="C51" s="5"/>
      <c r="D51" s="40">
        <f>SUM(D47:D49)</f>
        <v>4432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112</v>
      </c>
    </row>
    <row r="56" ht="12.75">
      <c r="A56" s="15" t="s">
        <v>73</v>
      </c>
    </row>
    <row r="57" ht="12.75">
      <c r="A57" s="15" t="s">
        <v>74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workbookViewId="0" topLeftCell="A1">
      <selection activeCell="B22" sqref="B22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50" t="s">
        <v>81</v>
      </c>
    </row>
    <row r="2" ht="12.75">
      <c r="A2" s="2" t="s">
        <v>123</v>
      </c>
    </row>
    <row r="3" spans="1:4" ht="12.75">
      <c r="A3" s="51" t="s">
        <v>86</v>
      </c>
      <c r="B3" s="52"/>
      <c r="C3" s="52"/>
      <c r="D3" s="51"/>
    </row>
    <row r="4" spans="1:4" ht="12.75">
      <c r="A4" s="15"/>
      <c r="B4" s="1"/>
      <c r="C4" s="1"/>
      <c r="D4" s="15"/>
    </row>
    <row r="5" spans="1:4" ht="12.75">
      <c r="A5" s="42" t="s">
        <v>83</v>
      </c>
      <c r="B5" s="1"/>
      <c r="C5" s="1"/>
      <c r="D5" s="15"/>
    </row>
    <row r="6" spans="1:15" ht="15.75" customHeight="1">
      <c r="A6" s="19"/>
      <c r="B6" s="19" t="s">
        <v>22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121</v>
      </c>
      <c r="C8" s="19"/>
      <c r="D8" s="19" t="s">
        <v>20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21</v>
      </c>
      <c r="C9" s="11"/>
      <c r="D9" s="20" t="s">
        <v>21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43707</v>
      </c>
      <c r="D12" s="33">
        <v>43316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41" t="s">
        <v>50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6</v>
      </c>
      <c r="B14" s="23">
        <v>82</v>
      </c>
      <c r="D14" s="33">
        <v>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24</v>
      </c>
      <c r="B15" s="24">
        <v>1259</v>
      </c>
      <c r="D15" s="34">
        <v>1259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45138</v>
      </c>
      <c r="C16" s="11"/>
      <c r="D16" s="32">
        <f>SUM(D12:D15)</f>
        <v>44660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27">
        <v>43759</v>
      </c>
      <c r="D19" s="27">
        <v>36231</v>
      </c>
    </row>
    <row r="20" spans="1:4" ht="12.75">
      <c r="A20" s="2" t="s">
        <v>8</v>
      </c>
      <c r="B20" s="28">
        <v>40054</v>
      </c>
      <c r="D20" s="28">
        <v>40184</v>
      </c>
    </row>
    <row r="21" spans="1:4" ht="12.75">
      <c r="A21" s="2" t="s">
        <v>9</v>
      </c>
      <c r="B21" s="28">
        <v>872</v>
      </c>
      <c r="D21" s="28">
        <v>986</v>
      </c>
    </row>
    <row r="22" spans="1:4" ht="12.75">
      <c r="A22" s="2" t="s">
        <v>10</v>
      </c>
      <c r="B22" s="67">
        <v>4274</v>
      </c>
      <c r="D22" s="28">
        <v>3220</v>
      </c>
    </row>
    <row r="23" spans="1:4" ht="12.75">
      <c r="A23" s="2" t="s">
        <v>11</v>
      </c>
      <c r="B23" s="29">
        <f>3365+4347</f>
        <v>7712</v>
      </c>
      <c r="D23" s="29">
        <v>4038</v>
      </c>
    </row>
    <row r="24" spans="2:4" ht="12.75">
      <c r="B24" s="26">
        <f>SUM(B19:B23)</f>
        <v>96671</v>
      </c>
      <c r="D24" s="23">
        <f>SUM(D19:D23)</f>
        <v>84659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141809</v>
      </c>
      <c r="D26" s="30">
        <f>D24+D16</f>
        <v>129319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6548</v>
      </c>
      <c r="D31" s="23">
        <v>8733</v>
      </c>
    </row>
    <row r="32" spans="1:4" ht="12.75">
      <c r="A32" s="2" t="s">
        <v>16</v>
      </c>
      <c r="B32" s="64">
        <v>16604</v>
      </c>
      <c r="D32" s="24">
        <v>10227</v>
      </c>
    </row>
    <row r="33" spans="1:4" ht="12.75">
      <c r="A33" s="9" t="s">
        <v>17</v>
      </c>
      <c r="B33" s="23">
        <f>SUM(B30:B32)</f>
        <v>89152</v>
      </c>
      <c r="D33" s="23">
        <f>SUM(D30:D32)</f>
        <v>84960</v>
      </c>
    </row>
    <row r="34" spans="2:4" ht="12.75">
      <c r="B34" s="26"/>
      <c r="C34" s="1"/>
      <c r="D34" s="36"/>
    </row>
    <row r="35" spans="1:4" ht="12.75">
      <c r="A35" s="9" t="s">
        <v>23</v>
      </c>
      <c r="B35" s="26"/>
      <c r="D35" s="36"/>
    </row>
    <row r="36" spans="1:4" ht="12.75">
      <c r="A36" s="2" t="s">
        <v>25</v>
      </c>
      <c r="B36" s="27">
        <v>5570</v>
      </c>
      <c r="C36" s="1"/>
      <c r="D36" s="37">
        <v>5369</v>
      </c>
    </row>
    <row r="37" spans="1:4" ht="12.75">
      <c r="A37" s="2" t="s">
        <v>26</v>
      </c>
      <c r="B37" s="28">
        <v>335</v>
      </c>
      <c r="C37" s="1"/>
      <c r="D37" s="38">
        <v>335</v>
      </c>
    </row>
    <row r="38" spans="1:4" ht="12.75">
      <c r="A38" s="9" t="s">
        <v>30</v>
      </c>
      <c r="B38" s="31">
        <f>SUM(B36:B37)</f>
        <v>5905</v>
      </c>
      <c r="C38" s="1"/>
      <c r="D38" s="39">
        <f>SUM(D36:D37)</f>
        <v>5704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27</v>
      </c>
      <c r="B41" s="28">
        <v>12310</v>
      </c>
      <c r="C41" s="1"/>
      <c r="D41" s="38">
        <v>9232</v>
      </c>
    </row>
    <row r="42" spans="1:4" ht="15" customHeight="1">
      <c r="A42" s="2" t="s">
        <v>28</v>
      </c>
      <c r="B42" s="28">
        <v>2441</v>
      </c>
      <c r="D42" s="28">
        <v>2658</v>
      </c>
    </row>
    <row r="43" spans="1:4" ht="12.75">
      <c r="A43" s="2" t="s">
        <v>25</v>
      </c>
      <c r="B43" s="28">
        <f>803+4043+1279+22303+2000+1169</f>
        <v>31597</v>
      </c>
      <c r="D43" s="38">
        <v>26442</v>
      </c>
    </row>
    <row r="44" spans="1:4" ht="12.75">
      <c r="A44" s="2" t="s">
        <v>29</v>
      </c>
      <c r="B44" s="67">
        <v>404</v>
      </c>
      <c r="D44" s="38">
        <v>323</v>
      </c>
    </row>
    <row r="45" spans="1:4" ht="12.75" customHeight="1">
      <c r="A45" s="9" t="s">
        <v>31</v>
      </c>
      <c r="B45" s="31">
        <f>SUM(B41:B44)</f>
        <v>46752</v>
      </c>
      <c r="D45" s="39">
        <f>SUM(D41:D44)</f>
        <v>38655</v>
      </c>
    </row>
    <row r="46" spans="1:4" ht="12.75">
      <c r="A46" s="9"/>
      <c r="B46" s="26"/>
      <c r="D46" s="23"/>
    </row>
    <row r="47" spans="1:4" ht="12.75">
      <c r="A47" s="9" t="s">
        <v>32</v>
      </c>
      <c r="B47" s="26">
        <f>B45+B38</f>
        <v>52657</v>
      </c>
      <c r="D47" s="23">
        <f>D45+D38</f>
        <v>44359</v>
      </c>
    </row>
    <row r="48" spans="1:4" ht="12.75">
      <c r="A48" s="9"/>
      <c r="B48" s="26"/>
      <c r="D48" s="23"/>
    </row>
    <row r="49" spans="1:4" ht="12.75" customHeight="1" thickBot="1">
      <c r="A49" s="9" t="s">
        <v>33</v>
      </c>
      <c r="B49" s="30">
        <f>B47+B33</f>
        <v>141809</v>
      </c>
      <c r="D49" s="40">
        <f>D33+D47</f>
        <v>129319</v>
      </c>
    </row>
    <row r="50" spans="1:4" ht="15" customHeight="1" thickTop="1">
      <c r="A50" s="9"/>
      <c r="D50" s="10"/>
    </row>
    <row r="51" ht="12.75">
      <c r="D51" s="15"/>
    </row>
    <row r="52" ht="12.75">
      <c r="C52" s="5"/>
    </row>
    <row r="54" ht="12.75">
      <c r="A54" s="15" t="s">
        <v>78</v>
      </c>
    </row>
    <row r="55" ht="12.75">
      <c r="A55" s="15" t="s">
        <v>73</v>
      </c>
    </row>
    <row r="56" ht="12.75">
      <c r="A56" s="15" t="s">
        <v>74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Vincent Law</cp:lastModifiedBy>
  <cp:lastPrinted>2006-08-16T09:18:30Z</cp:lastPrinted>
  <dcterms:created xsi:type="dcterms:W3CDTF">1999-11-23T06:00:06Z</dcterms:created>
  <dcterms:modified xsi:type="dcterms:W3CDTF">2006-08-29T09:17:06Z</dcterms:modified>
  <cp:category/>
  <cp:version/>
  <cp:contentType/>
  <cp:contentStatus/>
</cp:coreProperties>
</file>